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ZRN - Základní rozpočtové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'ZRN - Základní rozpočtové...'!$C$80:$K$105</definedName>
    <definedName name="_xlnm.Print_Area" localSheetId="1">'ZRN - Základní rozpočtové...'!$C$4:$J$39,'ZRN - Základní rozpočtové...'!$C$45:$J$62,'ZRN - Základní rozpočtové...'!$C$68:$K$105</definedName>
    <definedName name="_xlnm.Print_Titles" localSheetId="1">'ZRN - Základní rozpočtové...'!$80:$80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BH87"/>
  <c r="BG87"/>
  <c r="BF87"/>
  <c r="T87"/>
  <c r="R87"/>
  <c r="P87"/>
  <c r="BK87"/>
  <c r="J87"/>
  <c r="BE87"/>
  <c r="BI84"/>
  <c r="F37"/>
  <c i="1" r="BD55"/>
  <c i="2" r="BH84"/>
  <c r="F36"/>
  <c i="1" r="BC55"/>
  <c i="2" r="BG84"/>
  <c r="F35"/>
  <c i="1" r="BB55"/>
  <c i="2" r="BF84"/>
  <c r="J34"/>
  <c i="1" r="AW55"/>
  <c i="2" r="F34"/>
  <c i="1" r="BA55"/>
  <c i="2" r="T84"/>
  <c r="T83"/>
  <c r="T82"/>
  <c r="T81"/>
  <c r="R84"/>
  <c r="R83"/>
  <c r="R82"/>
  <c r="R81"/>
  <c r="P84"/>
  <c r="P83"/>
  <c r="P82"/>
  <c r="P81"/>
  <c i="1" r="AU55"/>
  <c i="2" r="BK84"/>
  <c r="BK83"/>
  <c r="J83"/>
  <c r="BK82"/>
  <c r="J82"/>
  <c r="BK81"/>
  <c r="J81"/>
  <c r="J59"/>
  <c r="J30"/>
  <c i="1" r="AG55"/>
  <c i="2" r="J84"/>
  <c r="BE84"/>
  <c r="J33"/>
  <c i="1" r="AV55"/>
  <c i="2" r="F33"/>
  <c i="1" r="AZ55"/>
  <c i="2" r="J61"/>
  <c r="J60"/>
  <c r="F77"/>
  <c r="F75"/>
  <c r="E73"/>
  <c r="F54"/>
  <c r="F52"/>
  <c r="E50"/>
  <c r="J39"/>
  <c r="J24"/>
  <c r="E24"/>
  <c r="J78"/>
  <c r="J55"/>
  <c r="J23"/>
  <c r="J21"/>
  <c r="E21"/>
  <c r="J77"/>
  <c r="J54"/>
  <c r="J20"/>
  <c r="J18"/>
  <c r="E18"/>
  <c r="F78"/>
  <c r="F55"/>
  <c r="J17"/>
  <c r="J12"/>
  <c r="J75"/>
  <c r="J52"/>
  <c r="E7"/>
  <c r="E7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<sst xmlns="http://schemas.openxmlformats.org/spreadsheetml/2006/main">
  <si>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</si>
  <si>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</si>
  <si>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</si>
  <si>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</si>
  <si>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</si>
  <si>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{e176a29a-a88f-4525-9f01-8429cd4f691f}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</si>
  <si>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</si>
  <si>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</si>
  <si>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</si>
  <si>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</si>
  <si>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</si>
  <si>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</si>
  <si>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</si>
  <si>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</si>
  <si>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65019065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</si>
  <si>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</si>
  <si>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</si>
  <si>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vyšší a nižší zeleně v obvodu OŘ - OBLAST Č. 4</t>
  </si>
  <si>
    <t>KSO:</t>
  </si>
  <si>
    <t>CC-CZ:</t>
  </si>
  <si>
    <t>Místo:</t>
  </si>
  <si>
    <t>obvod ST Ústí nad Labem</t>
  </si>
  <si>
    <t>Datum:</t>
  </si>
  <si>
    <t>26. 2. 2019</t>
  </si>
  <si>
    <t>Zadavatel:</t>
  </si>
  <si>
    <t>IČ:</t>
  </si>
  <si>
    <t>709 94 234</t>
  </si>
  <si>
    <t>SŽDC s.o., OŘ Ústí n.L., ST Ústí n.L.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</si>
  <si>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</si>
  <si>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</si>
  <si>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</si>
  <si>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</si>
  <si>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</si>
  <si>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</si>
  <si>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</si>
  <si>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</si>
  <si>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</si>
  <si>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</si>
  <si>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</si>
  <si>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</si>
  <si>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</si>
  <si>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</si>
  <si>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</si>
  <si>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</si>
  <si>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</si>
  <si>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</si>
  <si>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</si>
  <si>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</si>
  <si>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</si>
  <si>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</si>
  <si>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</si>
  <si>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</si>
  <si>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</si>
  <si>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</si>
  <si>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</si>
  <si>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</si>
  <si>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</si>
  <si>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</si>
  <si>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</si>
  <si>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</si>
  <si>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</si>
  <si>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</si>
  <si>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</si>
  <si>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</si>
  <si>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</si>
  <si>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</si>
  <si>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</si>
  <si>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</si>
  <si>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</si>
  <si>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</si>
  <si>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</si>
  <si>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</si>
  <si>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</si>
  <si>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</si>
  <si>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</si>
  <si>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</si>
  <si>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Základní rozpočtové náklady</t>
  </si>
  <si>
    <t>STA</t>
  </si>
  <si>
    <t>1</t>
  </si>
  <si>
    <t>{9e24ad40-ae57-487a-815e-ed4f03a47ef4}</t>
  </si>
  <si>
    <t>2</t>
  </si>
  <si>
    <t>KRYCÍ LIST SOUPISU PRACÍ</t>
  </si>
  <si>
    <t>Objekt:</t>
  </si>
  <si>
    <t>ZRN - Základní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</si>
  <si>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</si>
  <si>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</si>
  <si>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</si>
  <si>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</si>
  <si>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</si>
  <si>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</si>
  <si>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</si>
  <si>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</si>
  <si>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</si>
  <si>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</si>
  <si>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</si>
  <si>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</si>
  <si>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</si>
  <si>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</si>
  <si>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</si>
  <si>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</si>
  <si>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</si>
  <si>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</si>
  <si>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</si>
  <si>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</si>
  <si>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</si>
  <si>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</si>
  <si>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</si>
  <si>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</si>
  <si>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</si>
  <si>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</si>
  <si>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</si>
  <si>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</si>
  <si>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</si>
  <si>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Sborník UOŽI 01 2019</t>
  </si>
  <si>
    <t>4</t>
  </si>
  <si>
    <t>-486603767</t>
  </si>
  <si>
    <t>PP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</si>
  <si>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</si>
  <si>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VV</t>
  </si>
  <si>
    <t>"1+2.kolo" 14575*2</t>
  </si>
  <si>
    <t>5904005020</t>
  </si>
  <si>
    <t>Vysečení travního porostu ručně sklon terénu přes 1:2</t>
  </si>
  <si>
    <t>-1206231323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</si>
  <si>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</si>
  <si>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"1+2.kolo" 12380*2</t>
  </si>
  <si>
    <t>3</t>
  </si>
  <si>
    <t>5904010010</t>
  </si>
  <si>
    <t>Odklizení travního porostu ručně</t>
  </si>
  <si>
    <t>996979965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</si>
  <si>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</si>
  <si>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"1+2.kolo" 42320*2</t>
  </si>
  <si>
    <t>5904020010</t>
  </si>
  <si>
    <t>Vyřezání křovin porost řídký 1 až 5 kusů stonků na m2 plochy sklon terénu do 1:2</t>
  </si>
  <si>
    <t>-1371891071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</si>
  <si>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</si>
  <si>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3825*2</t>
  </si>
  <si>
    <t>5904020020</t>
  </si>
  <si>
    <t>Vyřezání křovin porost řídký 1 až 5 kusů stonků na m2 plochy sklon terénu přes 1:2</t>
  </si>
  <si>
    <t>2103902663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</si>
  <si>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</si>
  <si>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11540*2</t>
  </si>
  <si>
    <t>6</t>
  </si>
  <si>
    <t>5916005040</t>
  </si>
  <si>
    <t>Úklid veřejných prostor v prostoru nástupiště odpadků v kolejišti</t>
  </si>
  <si>
    <t>hod</t>
  </si>
  <si>
    <t>-2132390072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</si>
  <si>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</si>
  <si>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"úklid prostor po odstranění porostu"10</t>
  </si>
  <si>
    <t>7</t>
  </si>
  <si>
    <t>9902100200</t>
  </si>
  <si>
    <t xml:space="preserve">Doprava dodávek zhotovitele, dodávek objednatele nebo výzisku mechanizací přes 3,5 t sypanin  do 20 km</t>
  </si>
  <si>
    <t>t</t>
  </si>
  <si>
    <t>-380152494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</si>
  <si>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</si>
  <si>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8</t>
  </si>
  <si>
    <t>9909000100</t>
  </si>
  <si>
    <t>Poplatek za uložení suti nebo hmot na oficiální skládku</t>
  </si>
  <si>
    <t>-1963625395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</si>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</sst>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26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33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33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37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38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39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40</v>
      </c>
      <c r="E29" s="42"/>
      <c r="F29" s="28" t="s">
        <v>41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42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43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44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45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27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6"/>
      <c r="D35" s="47" t="s">
        <v>46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47</v>
      </c>
      <c r="U35" s="48"/>
      <c r="V35" s="48"/>
      <c r="W35" s="48"/>
      <c r="X35" s="50" t="s">
        <v>48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49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65019065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Údržba vyšší a nižší zeleně v obvodu OŘ - OBLAST Č. 4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20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>obvod ST Ústí nad Labem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22</v>
      </c>
      <c r="AJ47" s="35"/>
      <c r="AK47" s="35"/>
      <c r="AL47" s="35"/>
      <c r="AM47" s="63" t="str">
        <f>IF(AN8= "","",AN8)</f>
        <v>26. 2. 2019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SŽDC s.o., OŘ Ústí n.L., ST Ústí n.L.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64" t="str">
        <f>IF(E17="","",E17)</f>
        <v xml:space="preserve"> </v>
      </c>
      <c r="AN49" s="35"/>
      <c r="AO49" s="35"/>
      <c r="AP49" s="35"/>
      <c r="AQ49" s="35"/>
      <c r="AR49" s="39"/>
      <c r="AS49" s="65" t="s">
        <v>50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64" t="str">
        <f>IF(E20="","",E20)</f>
        <v xml:space="preserve"> 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51</v>
      </c>
      <c r="D52" s="78"/>
      <c r="E52" s="78"/>
      <c r="F52" s="78"/>
      <c r="G52" s="78"/>
      <c r="H52" s="79"/>
      <c r="I52" s="80" t="s">
        <v>52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53</v>
      </c>
      <c r="AH52" s="78"/>
      <c r="AI52" s="78"/>
      <c r="AJ52" s="78"/>
      <c r="AK52" s="78"/>
      <c r="AL52" s="78"/>
      <c r="AM52" s="78"/>
      <c r="AN52" s="80" t="s">
        <v>54</v>
      </c>
      <c r="AO52" s="78"/>
      <c r="AP52" s="82"/>
      <c r="AQ52" s="83" t="s">
        <v>55</v>
      </c>
      <c r="AR52" s="39"/>
      <c r="AS52" s="84" t="s">
        <v>56</v>
      </c>
      <c r="AT52" s="85" t="s">
        <v>57</v>
      </c>
      <c r="AU52" s="85" t="s">
        <v>58</v>
      </c>
      <c r="AV52" s="85" t="s">
        <v>59</v>
      </c>
      <c r="AW52" s="85" t="s">
        <v>60</v>
      </c>
      <c r="AX52" s="85" t="s">
        <v>61</v>
      </c>
      <c r="AY52" s="85" t="s">
        <v>62</v>
      </c>
      <c r="AZ52" s="85" t="s">
        <v>63</v>
      </c>
      <c r="BA52" s="85" t="s">
        <v>64</v>
      </c>
      <c r="BB52" s="85" t="s">
        <v>65</v>
      </c>
      <c r="BC52" s="85" t="s">
        <v>66</v>
      </c>
      <c r="BD52" s="86" t="s">
        <v>67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68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ROUND(AG55,2)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1</v>
      </c>
      <c r="AR54" s="96"/>
      <c r="AS54" s="97">
        <f>ROUND(AS55,2)</f>
        <v>0</v>
      </c>
      <c r="AT54" s="98">
        <f>ROUND(SUM(AV54:AW54),2)</f>
        <v>0</v>
      </c>
      <c r="AU54" s="99">
        <f>ROUND(AU55,5)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ROUND(AZ55,2)</f>
        <v>0</v>
      </c>
      <c r="BA54" s="98">
        <f>ROUND(BA55,2)</f>
        <v>0</v>
      </c>
      <c r="BB54" s="98">
        <f>ROUND(BB55,2)</f>
        <v>0</v>
      </c>
      <c r="BC54" s="98">
        <f>ROUND(BC55,2)</f>
        <v>0</v>
      </c>
      <c r="BD54" s="100">
        <f>ROUND(BD55,2)</f>
        <v>0</v>
      </c>
      <c r="BS54" s="101" t="s">
        <v>69</v>
      </c>
      <c r="BT54" s="101" t="s">
        <v>70</v>
      </c>
      <c r="BU54" s="102" t="s">
        <v>71</v>
      </c>
      <c r="BV54" s="101" t="s">
        <v>72</v>
      </c>
      <c r="BW54" s="101" t="s">
        <v>5</v>
      </c>
      <c r="BX54" s="101" t="s">
        <v>73</v>
      </c>
      <c r="CL54" s="101" t="s">
        <v>1</v>
      </c>
    </row>
    <row r="55" s="5" customFormat="1" ht="16.5" customHeight="1">
      <c r="A55" s="103" t="s">
        <v>74</v>
      </c>
      <c r="B55" s="104"/>
      <c r="C55" s="105"/>
      <c r="D55" s="106" t="s">
        <v>75</v>
      </c>
      <c r="E55" s="106"/>
      <c r="F55" s="106"/>
      <c r="G55" s="106"/>
      <c r="H55" s="106"/>
      <c r="I55" s="107"/>
      <c r="J55" s="106" t="s">
        <v>76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'ZRN - Základní rozpočtové...'!J30</f>
        <v>0</v>
      </c>
      <c r="AH55" s="107"/>
      <c r="AI55" s="107"/>
      <c r="AJ55" s="107"/>
      <c r="AK55" s="107"/>
      <c r="AL55" s="107"/>
      <c r="AM55" s="107"/>
      <c r="AN55" s="108">
        <f>SUM(AG55,AT55)</f>
        <v>0</v>
      </c>
      <c r="AO55" s="107"/>
      <c r="AP55" s="107"/>
      <c r="AQ55" s="109" t="s">
        <v>77</v>
      </c>
      <c r="AR55" s="110"/>
      <c r="AS55" s="111">
        <v>0</v>
      </c>
      <c r="AT55" s="112">
        <f>ROUND(SUM(AV55:AW55),2)</f>
        <v>0</v>
      </c>
      <c r="AU55" s="113">
        <f>'ZRN - Základní rozpočtové...'!P81</f>
        <v>0</v>
      </c>
      <c r="AV55" s="112">
        <f>'ZRN - Základní rozpočtové...'!J33</f>
        <v>0</v>
      </c>
      <c r="AW55" s="112">
        <f>'ZRN - Základní rozpočtové...'!J34</f>
        <v>0</v>
      </c>
      <c r="AX55" s="112">
        <f>'ZRN - Základní rozpočtové...'!J35</f>
        <v>0</v>
      </c>
      <c r="AY55" s="112">
        <f>'ZRN - Základní rozpočtové...'!J36</f>
        <v>0</v>
      </c>
      <c r="AZ55" s="112">
        <f>'ZRN - Základní rozpočtové...'!F33</f>
        <v>0</v>
      </c>
      <c r="BA55" s="112">
        <f>'ZRN - Základní rozpočtové...'!F34</f>
        <v>0</v>
      </c>
      <c r="BB55" s="112">
        <f>'ZRN - Základní rozpočtové...'!F35</f>
        <v>0</v>
      </c>
      <c r="BC55" s="112">
        <f>'ZRN - Základní rozpočtové...'!F36</f>
        <v>0</v>
      </c>
      <c r="BD55" s="114">
        <f>'ZRN - Základní rozpočtové...'!F37</f>
        <v>0</v>
      </c>
      <c r="BT55" s="115" t="s">
        <v>78</v>
      </c>
      <c r="BV55" s="115" t="s">
        <v>72</v>
      </c>
      <c r="BW55" s="115" t="s">
        <v>79</v>
      </c>
      <c r="BX55" s="115" t="s">
        <v>5</v>
      </c>
      <c r="CL55" s="115" t="s">
        <v>1</v>
      </c>
      <c r="CM55" s="115" t="s">
        <v>80</v>
      </c>
    </row>
    <row r="56" s="1" customFormat="1" ht="30" customHeight="1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</row>
    <row r="57" s="1" customFormat="1" ht="6.96" customHeight="1"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9"/>
    </row>
  </sheetData>
  <sheetProtection sheet="1" formatColumns="0" formatRows="0" objects="1" scenarios="1" spinCount="100000" saltValue="GEQbOpahpPLT/4qy2r6Hb2TZ06t3sTUcQ14anGMjLU/oFJQOZXN7ClOn8X9rwis9YWmIthUS3GAi4F3szQW2Jg==" hashValue="AtL38jPoJT/3VlPmziMQNWChkUxZHZhytbGW4mvOmCRYCMHJfQVPh4bvZlT7pat/LutbBHuxdyTx/0kMVu3uR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ZRN - Základn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79</v>
      </c>
    </row>
    <row r="3" ht="6.96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16"/>
      <c r="AT3" s="13" t="s">
        <v>80</v>
      </c>
    </row>
    <row r="4" ht="24.96" customHeight="1">
      <c r="B4" s="16"/>
      <c r="D4" s="120" t="s">
        <v>81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1" t="s">
        <v>16</v>
      </c>
      <c r="L6" s="16"/>
    </row>
    <row r="7" ht="16.5" customHeight="1">
      <c r="B7" s="16"/>
      <c r="E7" s="122" t="str">
        <f>'Rekapitulace stavby'!K6</f>
        <v>Údržba vyšší a nižší zeleně v obvodu OŘ - OBLAST Č. 4</v>
      </c>
      <c r="F7" s="121"/>
      <c r="G7" s="121"/>
      <c r="H7" s="121"/>
      <c r="L7" s="16"/>
    </row>
    <row r="8" s="1" customFormat="1" ht="12" customHeight="1">
      <c r="B8" s="39"/>
      <c r="D8" s="121" t="s">
        <v>82</v>
      </c>
      <c r="I8" s="123"/>
      <c r="L8" s="39"/>
    </row>
    <row r="9" s="1" customFormat="1" ht="36.96" customHeight="1">
      <c r="B9" s="39"/>
      <c r="E9" s="124" t="s">
        <v>83</v>
      </c>
      <c r="F9" s="1"/>
      <c r="G9" s="1"/>
      <c r="H9" s="1"/>
      <c r="I9" s="123"/>
      <c r="L9" s="39"/>
    </row>
    <row r="10" s="1" customFormat="1">
      <c r="B10" s="39"/>
      <c r="I10" s="123"/>
      <c r="L10" s="39"/>
    </row>
    <row r="11" s="1" customFormat="1" ht="12" customHeight="1">
      <c r="B11" s="39"/>
      <c r="D11" s="121" t="s">
        <v>18</v>
      </c>
      <c r="F11" s="13" t="s">
        <v>1</v>
      </c>
      <c r="I11" s="125" t="s">
        <v>19</v>
      </c>
      <c r="J11" s="13" t="s">
        <v>1</v>
      </c>
      <c r="L11" s="39"/>
    </row>
    <row r="12" s="1" customFormat="1" ht="12" customHeight="1">
      <c r="B12" s="39"/>
      <c r="D12" s="121" t="s">
        <v>20</v>
      </c>
      <c r="F12" s="13" t="s">
        <v>21</v>
      </c>
      <c r="I12" s="125" t="s">
        <v>22</v>
      </c>
      <c r="J12" s="126" t="str">
        <f>'Rekapitulace stavby'!AN8</f>
        <v>26. 2. 2019</v>
      </c>
      <c r="L12" s="39"/>
    </row>
    <row r="13" s="1" customFormat="1" ht="10.8" customHeight="1">
      <c r="B13" s="39"/>
      <c r="I13" s="123"/>
      <c r="L13" s="39"/>
    </row>
    <row r="14" s="1" customFormat="1" ht="12" customHeight="1">
      <c r="B14" s="39"/>
      <c r="D14" s="121" t="s">
        <v>24</v>
      </c>
      <c r="I14" s="125" t="s">
        <v>25</v>
      </c>
      <c r="J14" s="13" t="s">
        <v>26</v>
      </c>
      <c r="L14" s="39"/>
    </row>
    <row r="15" s="1" customFormat="1" ht="18" customHeight="1">
      <c r="B15" s="39"/>
      <c r="E15" s="13" t="s">
        <v>27</v>
      </c>
      <c r="I15" s="125" t="s">
        <v>28</v>
      </c>
      <c r="J15" s="13" t="s">
        <v>26</v>
      </c>
      <c r="L15" s="39"/>
    </row>
    <row r="16" s="1" customFormat="1" ht="6.96" customHeight="1">
      <c r="B16" s="39"/>
      <c r="I16" s="123"/>
      <c r="L16" s="39"/>
    </row>
    <row r="17" s="1" customFormat="1" ht="12" customHeight="1">
      <c r="B17" s="39"/>
      <c r="D17" s="121" t="s">
        <v>29</v>
      </c>
      <c r="I17" s="125" t="s">
        <v>25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5" t="s">
        <v>28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3"/>
      <c r="L19" s="39"/>
    </row>
    <row r="20" s="1" customFormat="1" ht="12" customHeight="1">
      <c r="B20" s="39"/>
      <c r="D20" s="121" t="s">
        <v>31</v>
      </c>
      <c r="I20" s="125" t="s">
        <v>25</v>
      </c>
      <c r="J20" s="13" t="str">
        <f>IF('Rekapitulace stavby'!AN16="","",'Rekapitulace stavby'!AN16)</f>
        <v/>
      </c>
      <c r="L20" s="39"/>
    </row>
    <row r="21" s="1" customFormat="1" ht="18" customHeight="1">
      <c r="B21" s="39"/>
      <c r="E21" s="13" t="str">
        <f>IF('Rekapitulace stavby'!E17="","",'Rekapitulace stavby'!E17)</f>
        <v xml:space="preserve"> </v>
      </c>
      <c r="I21" s="125" t="s">
        <v>28</v>
      </c>
      <c r="J21" s="13" t="str">
        <f>IF('Rekapitulace stavby'!AN17="","",'Rekapitulace stavby'!AN17)</f>
        <v/>
      </c>
      <c r="L21" s="39"/>
    </row>
    <row r="22" s="1" customFormat="1" ht="6.96" customHeight="1">
      <c r="B22" s="39"/>
      <c r="I22" s="123"/>
      <c r="L22" s="39"/>
    </row>
    <row r="23" s="1" customFormat="1" ht="12" customHeight="1">
      <c r="B23" s="39"/>
      <c r="D23" s="121" t="s">
        <v>34</v>
      </c>
      <c r="I23" s="125" t="s">
        <v>25</v>
      </c>
      <c r="J23" s="13" t="str">
        <f>IF('Rekapitulace stavby'!AN19="","",'Rekapitulace stavby'!AN19)</f>
        <v/>
      </c>
      <c r="L23" s="39"/>
    </row>
    <row r="24" s="1" customFormat="1" ht="18" customHeight="1">
      <c r="B24" s="39"/>
      <c r="E24" s="13" t="str">
        <f>IF('Rekapitulace stavby'!E20="","",'Rekapitulace stavby'!E20)</f>
        <v xml:space="preserve"> </v>
      </c>
      <c r="I24" s="125" t="s">
        <v>28</v>
      </c>
      <c r="J24" s="13" t="str">
        <f>IF('Rekapitulace stavby'!AN20="","",'Rekapitulace stavby'!AN20)</f>
        <v/>
      </c>
      <c r="L24" s="39"/>
    </row>
    <row r="25" s="1" customFormat="1" ht="6.96" customHeight="1">
      <c r="B25" s="39"/>
      <c r="I25" s="123"/>
      <c r="L25" s="39"/>
    </row>
    <row r="26" s="1" customFormat="1" ht="12" customHeight="1">
      <c r="B26" s="39"/>
      <c r="D26" s="121" t="s">
        <v>35</v>
      </c>
      <c r="I26" s="123"/>
      <c r="L26" s="39"/>
    </row>
    <row r="27" s="6" customFormat="1" ht="16.5" customHeight="1">
      <c r="B27" s="127"/>
      <c r="E27" s="128" t="s">
        <v>1</v>
      </c>
      <c r="F27" s="128"/>
      <c r="G27" s="128"/>
      <c r="H27" s="128"/>
      <c r="I27" s="129"/>
      <c r="L27" s="127"/>
    </row>
    <row r="28" s="1" customFormat="1" ht="6.96" customHeight="1">
      <c r="B28" s="39"/>
      <c r="I28" s="123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0"/>
      <c r="J29" s="67"/>
      <c r="K29" s="67"/>
      <c r="L29" s="39"/>
    </row>
    <row r="30" s="1" customFormat="1" ht="25.44" customHeight="1">
      <c r="B30" s="39"/>
      <c r="D30" s="131" t="s">
        <v>36</v>
      </c>
      <c r="I30" s="123"/>
      <c r="J30" s="132">
        <f>ROUND(J81,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0"/>
      <c r="J31" s="67"/>
      <c r="K31" s="67"/>
      <c r="L31" s="39"/>
    </row>
    <row r="32" s="1" customFormat="1" ht="14.4" customHeight="1">
      <c r="B32" s="39"/>
      <c r="F32" s="133" t="s">
        <v>38</v>
      </c>
      <c r="I32" s="134" t="s">
        <v>37</v>
      </c>
      <c r="J32" s="133" t="s">
        <v>39</v>
      </c>
      <c r="L32" s="39"/>
    </row>
    <row r="33" s="1" customFormat="1" ht="14.4" customHeight="1">
      <c r="B33" s="39"/>
      <c r="D33" s="121" t="s">
        <v>40</v>
      </c>
      <c r="E33" s="121" t="s">
        <v>41</v>
      </c>
      <c r="F33" s="135">
        <f>ROUND((SUM(BE81:BE105)),  2)</f>
        <v>0</v>
      </c>
      <c r="I33" s="136">
        <v>0.20999999999999999</v>
      </c>
      <c r="J33" s="135">
        <f>ROUND(((SUM(BE81:BE105))*I33),  2)</f>
        <v>0</v>
      </c>
      <c r="L33" s="39"/>
    </row>
    <row r="34" s="1" customFormat="1" ht="14.4" customHeight="1">
      <c r="B34" s="39"/>
      <c r="E34" s="121" t="s">
        <v>42</v>
      </c>
      <c r="F34" s="135">
        <f>ROUND((SUM(BF81:BF105)),  2)</f>
        <v>0</v>
      </c>
      <c r="I34" s="136">
        <v>0.14999999999999999</v>
      </c>
      <c r="J34" s="135">
        <f>ROUND(((SUM(BF81:BF105))*I34),  2)</f>
        <v>0</v>
      </c>
      <c r="L34" s="39"/>
    </row>
    <row r="35" hidden="1" s="1" customFormat="1" ht="14.4" customHeight="1">
      <c r="B35" s="39"/>
      <c r="E35" s="121" t="s">
        <v>43</v>
      </c>
      <c r="F35" s="135">
        <f>ROUND((SUM(BG81:BG105)),  2)</f>
        <v>0</v>
      </c>
      <c r="I35" s="136">
        <v>0.20999999999999999</v>
      </c>
      <c r="J35" s="135">
        <f>0</f>
        <v>0</v>
      </c>
      <c r="L35" s="39"/>
    </row>
    <row r="36" hidden="1" s="1" customFormat="1" ht="14.4" customHeight="1">
      <c r="B36" s="39"/>
      <c r="E36" s="121" t="s">
        <v>44</v>
      </c>
      <c r="F36" s="135">
        <f>ROUND((SUM(BH81:BH105)),  2)</f>
        <v>0</v>
      </c>
      <c r="I36" s="136">
        <v>0.14999999999999999</v>
      </c>
      <c r="J36" s="135">
        <f>0</f>
        <v>0</v>
      </c>
      <c r="L36" s="39"/>
    </row>
    <row r="37" hidden="1" s="1" customFormat="1" ht="14.4" customHeight="1">
      <c r="B37" s="39"/>
      <c r="E37" s="121" t="s">
        <v>45</v>
      </c>
      <c r="F37" s="135">
        <f>ROUND((SUM(BI81:BI105)),  2)</f>
        <v>0</v>
      </c>
      <c r="I37" s="136">
        <v>0</v>
      </c>
      <c r="J37" s="135">
        <f>0</f>
        <v>0</v>
      </c>
      <c r="L37" s="39"/>
    </row>
    <row r="38" s="1" customFormat="1" ht="6.96" customHeight="1">
      <c r="B38" s="39"/>
      <c r="I38" s="123"/>
      <c r="L38" s="39"/>
    </row>
    <row r="39" s="1" customFormat="1" ht="25.44" customHeight="1">
      <c r="B39" s="39"/>
      <c r="C39" s="137"/>
      <c r="D39" s="138" t="s">
        <v>46</v>
      </c>
      <c r="E39" s="139"/>
      <c r="F39" s="139"/>
      <c r="G39" s="140" t="s">
        <v>47</v>
      </c>
      <c r="H39" s="141" t="s">
        <v>48</v>
      </c>
      <c r="I39" s="142"/>
      <c r="J39" s="143">
        <f>SUM(J30:J37)</f>
        <v>0</v>
      </c>
      <c r="K39" s="144"/>
      <c r="L39" s="39"/>
    </row>
    <row r="40" s="1" customFormat="1" ht="14.4" customHeight="1">
      <c r="B40" s="145"/>
      <c r="C40" s="146"/>
      <c r="D40" s="146"/>
      <c r="E40" s="146"/>
      <c r="F40" s="146"/>
      <c r="G40" s="146"/>
      <c r="H40" s="146"/>
      <c r="I40" s="147"/>
      <c r="J40" s="146"/>
      <c r="K40" s="146"/>
      <c r="L40" s="39"/>
    </row>
    <row r="44" s="1" customFormat="1" ht="6.96" customHeight="1">
      <c r="B44" s="148"/>
      <c r="C44" s="149"/>
      <c r="D44" s="149"/>
      <c r="E44" s="149"/>
      <c r="F44" s="149"/>
      <c r="G44" s="149"/>
      <c r="H44" s="149"/>
      <c r="I44" s="150"/>
      <c r="J44" s="149"/>
      <c r="K44" s="149"/>
      <c r="L44" s="39"/>
    </row>
    <row r="45" s="1" customFormat="1" ht="24.96" customHeight="1">
      <c r="B45" s="34"/>
      <c r="C45" s="19" t="s">
        <v>84</v>
      </c>
      <c r="D45" s="35"/>
      <c r="E45" s="35"/>
      <c r="F45" s="35"/>
      <c r="G45" s="35"/>
      <c r="H45" s="35"/>
      <c r="I45" s="123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3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3"/>
      <c r="J47" s="35"/>
      <c r="K47" s="35"/>
      <c r="L47" s="39"/>
    </row>
    <row r="48" s="1" customFormat="1" ht="16.5" customHeight="1">
      <c r="B48" s="34"/>
      <c r="C48" s="35"/>
      <c r="D48" s="35"/>
      <c r="E48" s="151" t="str">
        <f>E7</f>
        <v>Údržba vyšší a nižší zeleně v obvodu OŘ - OBLAST Č. 4</v>
      </c>
      <c r="F48" s="28"/>
      <c r="G48" s="28"/>
      <c r="H48" s="28"/>
      <c r="I48" s="123"/>
      <c r="J48" s="35"/>
      <c r="K48" s="35"/>
      <c r="L48" s="39"/>
    </row>
    <row r="49" s="1" customFormat="1" ht="12" customHeight="1">
      <c r="B49" s="34"/>
      <c r="C49" s="28" t="s">
        <v>82</v>
      </c>
      <c r="D49" s="35"/>
      <c r="E49" s="35"/>
      <c r="F49" s="35"/>
      <c r="G49" s="35"/>
      <c r="H49" s="35"/>
      <c r="I49" s="123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ZRN - Základní rozpočtové náklady</v>
      </c>
      <c r="F50" s="35"/>
      <c r="G50" s="35"/>
      <c r="H50" s="35"/>
      <c r="I50" s="123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3"/>
      <c r="J51" s="35"/>
      <c r="K51" s="35"/>
      <c r="L51" s="39"/>
    </row>
    <row r="52" s="1" customFormat="1" ht="12" customHeight="1">
      <c r="B52" s="34"/>
      <c r="C52" s="28" t="s">
        <v>20</v>
      </c>
      <c r="D52" s="35"/>
      <c r="E52" s="35"/>
      <c r="F52" s="23" t="str">
        <f>F12</f>
        <v>obvod ST Ústí nad Labem</v>
      </c>
      <c r="G52" s="35"/>
      <c r="H52" s="35"/>
      <c r="I52" s="125" t="s">
        <v>22</v>
      </c>
      <c r="J52" s="63" t="str">
        <f>IF(J12="","",J12)</f>
        <v>26. 2. 2019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3"/>
      <c r="J53" s="35"/>
      <c r="K53" s="35"/>
      <c r="L53" s="39"/>
    </row>
    <row r="54" s="1" customFormat="1" ht="13.65" customHeight="1">
      <c r="B54" s="34"/>
      <c r="C54" s="28" t="s">
        <v>24</v>
      </c>
      <c r="D54" s="35"/>
      <c r="E54" s="35"/>
      <c r="F54" s="23" t="str">
        <f>E15</f>
        <v>SŽDC s.o., OŘ Ústí n.L., ST Ústí n.L.</v>
      </c>
      <c r="G54" s="35"/>
      <c r="H54" s="35"/>
      <c r="I54" s="125" t="s">
        <v>31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29</v>
      </c>
      <c r="D55" s="35"/>
      <c r="E55" s="35"/>
      <c r="F55" s="23" t="str">
        <f>IF(E18="","",E18)</f>
        <v>Vyplň údaj</v>
      </c>
      <c r="G55" s="35"/>
      <c r="H55" s="35"/>
      <c r="I55" s="125" t="s">
        <v>34</v>
      </c>
      <c r="J55" s="32" t="str">
        <f>E24</f>
        <v xml:space="preserve"> 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3"/>
      <c r="J56" s="35"/>
      <c r="K56" s="35"/>
      <c r="L56" s="39"/>
    </row>
    <row r="57" s="1" customFormat="1" ht="29.28" customHeight="1">
      <c r="B57" s="34"/>
      <c r="C57" s="152" t="s">
        <v>85</v>
      </c>
      <c r="D57" s="153"/>
      <c r="E57" s="153"/>
      <c r="F57" s="153"/>
      <c r="G57" s="153"/>
      <c r="H57" s="153"/>
      <c r="I57" s="154"/>
      <c r="J57" s="155" t="s">
        <v>86</v>
      </c>
      <c r="K57" s="153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3"/>
      <c r="J58" s="35"/>
      <c r="K58" s="35"/>
      <c r="L58" s="39"/>
    </row>
    <row r="59" s="1" customFormat="1" ht="22.8" customHeight="1">
      <c r="B59" s="34"/>
      <c r="C59" s="156" t="s">
        <v>87</v>
      </c>
      <c r="D59" s="35"/>
      <c r="E59" s="35"/>
      <c r="F59" s="35"/>
      <c r="G59" s="35"/>
      <c r="H59" s="35"/>
      <c r="I59" s="123"/>
      <c r="J59" s="94">
        <f>J81</f>
        <v>0</v>
      </c>
      <c r="K59" s="35"/>
      <c r="L59" s="39"/>
      <c r="AU59" s="13" t="s">
        <v>88</v>
      </c>
    </row>
    <row r="60" s="7" customFormat="1" ht="24.96" customHeight="1">
      <c r="B60" s="157"/>
      <c r="C60" s="158"/>
      <c r="D60" s="159" t="s">
        <v>89</v>
      </c>
      <c r="E60" s="160"/>
      <c r="F60" s="160"/>
      <c r="G60" s="160"/>
      <c r="H60" s="160"/>
      <c r="I60" s="161"/>
      <c r="J60" s="162">
        <f>J82</f>
        <v>0</v>
      </c>
      <c r="K60" s="158"/>
      <c r="L60" s="163"/>
    </row>
    <row r="61" s="8" customFormat="1" ht="19.92" customHeight="1">
      <c r="B61" s="164"/>
      <c r="C61" s="165"/>
      <c r="D61" s="166" t="s">
        <v>90</v>
      </c>
      <c r="E61" s="167"/>
      <c r="F61" s="167"/>
      <c r="G61" s="167"/>
      <c r="H61" s="167"/>
      <c r="I61" s="168"/>
      <c r="J61" s="169">
        <f>J83</f>
        <v>0</v>
      </c>
      <c r="K61" s="165"/>
      <c r="L61" s="170"/>
    </row>
    <row r="62" s="1" customFormat="1" ht="21.84" customHeight="1">
      <c r="B62" s="34"/>
      <c r="C62" s="35"/>
      <c r="D62" s="35"/>
      <c r="E62" s="35"/>
      <c r="F62" s="35"/>
      <c r="G62" s="35"/>
      <c r="H62" s="35"/>
      <c r="I62" s="123"/>
      <c r="J62" s="35"/>
      <c r="K62" s="35"/>
      <c r="L62" s="39"/>
    </row>
    <row r="63" s="1" customFormat="1" ht="6.96" customHeight="1">
      <c r="B63" s="53"/>
      <c r="C63" s="54"/>
      <c r="D63" s="54"/>
      <c r="E63" s="54"/>
      <c r="F63" s="54"/>
      <c r="G63" s="54"/>
      <c r="H63" s="54"/>
      <c r="I63" s="147"/>
      <c r="J63" s="54"/>
      <c r="K63" s="54"/>
      <c r="L63" s="39"/>
    </row>
    <row r="67" s="1" customFormat="1" ht="6.96" customHeight="1">
      <c r="B67" s="55"/>
      <c r="C67" s="56"/>
      <c r="D67" s="56"/>
      <c r="E67" s="56"/>
      <c r="F67" s="56"/>
      <c r="G67" s="56"/>
      <c r="H67" s="56"/>
      <c r="I67" s="150"/>
      <c r="J67" s="56"/>
      <c r="K67" s="56"/>
      <c r="L67" s="39"/>
    </row>
    <row r="68" s="1" customFormat="1" ht="24.96" customHeight="1">
      <c r="B68" s="34"/>
      <c r="C68" s="19" t="s">
        <v>91</v>
      </c>
      <c r="D68" s="35"/>
      <c r="E68" s="35"/>
      <c r="F68" s="35"/>
      <c r="G68" s="35"/>
      <c r="H68" s="35"/>
      <c r="I68" s="123"/>
      <c r="J68" s="35"/>
      <c r="K68" s="35"/>
      <c r="L68" s="39"/>
    </row>
    <row r="69" s="1" customFormat="1" ht="6.96" customHeight="1">
      <c r="B69" s="34"/>
      <c r="C69" s="35"/>
      <c r="D69" s="35"/>
      <c r="E69" s="35"/>
      <c r="F69" s="35"/>
      <c r="G69" s="35"/>
      <c r="H69" s="35"/>
      <c r="I69" s="123"/>
      <c r="J69" s="35"/>
      <c r="K69" s="35"/>
      <c r="L69" s="39"/>
    </row>
    <row r="70" s="1" customFormat="1" ht="12" customHeight="1">
      <c r="B70" s="34"/>
      <c r="C70" s="28" t="s">
        <v>16</v>
      </c>
      <c r="D70" s="35"/>
      <c r="E70" s="35"/>
      <c r="F70" s="35"/>
      <c r="G70" s="35"/>
      <c r="H70" s="35"/>
      <c r="I70" s="123"/>
      <c r="J70" s="35"/>
      <c r="K70" s="35"/>
      <c r="L70" s="39"/>
    </row>
    <row r="71" s="1" customFormat="1" ht="16.5" customHeight="1">
      <c r="B71" s="34"/>
      <c r="C71" s="35"/>
      <c r="D71" s="35"/>
      <c r="E71" s="151" t="str">
        <f>E7</f>
        <v>Údržba vyšší a nižší zeleně v obvodu OŘ - OBLAST Č. 4</v>
      </c>
      <c r="F71" s="28"/>
      <c r="G71" s="28"/>
      <c r="H71" s="28"/>
      <c r="I71" s="123"/>
      <c r="J71" s="35"/>
      <c r="K71" s="35"/>
      <c r="L71" s="39"/>
    </row>
    <row r="72" s="1" customFormat="1" ht="12" customHeight="1">
      <c r="B72" s="34"/>
      <c r="C72" s="28" t="s">
        <v>82</v>
      </c>
      <c r="D72" s="35"/>
      <c r="E72" s="35"/>
      <c r="F72" s="35"/>
      <c r="G72" s="35"/>
      <c r="H72" s="35"/>
      <c r="I72" s="123"/>
      <c r="J72" s="35"/>
      <c r="K72" s="35"/>
      <c r="L72" s="39"/>
    </row>
    <row r="73" s="1" customFormat="1" ht="16.5" customHeight="1">
      <c r="B73" s="34"/>
      <c r="C73" s="35"/>
      <c r="D73" s="35"/>
      <c r="E73" s="60" t="str">
        <f>E9</f>
        <v>ZRN - Základní rozpočtové náklady</v>
      </c>
      <c r="F73" s="35"/>
      <c r="G73" s="35"/>
      <c r="H73" s="35"/>
      <c r="I73" s="123"/>
      <c r="J73" s="35"/>
      <c r="K73" s="35"/>
      <c r="L73" s="39"/>
    </row>
    <row r="74" s="1" customFormat="1" ht="6.96" customHeight="1">
      <c r="B74" s="34"/>
      <c r="C74" s="35"/>
      <c r="D74" s="35"/>
      <c r="E74" s="35"/>
      <c r="F74" s="35"/>
      <c r="G74" s="35"/>
      <c r="H74" s="35"/>
      <c r="I74" s="123"/>
      <c r="J74" s="35"/>
      <c r="K74" s="35"/>
      <c r="L74" s="39"/>
    </row>
    <row r="75" s="1" customFormat="1" ht="12" customHeight="1">
      <c r="B75" s="34"/>
      <c r="C75" s="28" t="s">
        <v>20</v>
      </c>
      <c r="D75" s="35"/>
      <c r="E75" s="35"/>
      <c r="F75" s="23" t="str">
        <f>F12</f>
        <v>obvod ST Ústí nad Labem</v>
      </c>
      <c r="G75" s="35"/>
      <c r="H75" s="35"/>
      <c r="I75" s="125" t="s">
        <v>22</v>
      </c>
      <c r="J75" s="63" t="str">
        <f>IF(J12="","",J12)</f>
        <v>26. 2. 2019</v>
      </c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23"/>
      <c r="J76" s="35"/>
      <c r="K76" s="35"/>
      <c r="L76" s="39"/>
    </row>
    <row r="77" s="1" customFormat="1" ht="13.65" customHeight="1">
      <c r="B77" s="34"/>
      <c r="C77" s="28" t="s">
        <v>24</v>
      </c>
      <c r="D77" s="35"/>
      <c r="E77" s="35"/>
      <c r="F77" s="23" t="str">
        <f>E15</f>
        <v>SŽDC s.o., OŘ Ústí n.L., ST Ústí n.L.</v>
      </c>
      <c r="G77" s="35"/>
      <c r="H77" s="35"/>
      <c r="I77" s="125" t="s">
        <v>31</v>
      </c>
      <c r="J77" s="32" t="str">
        <f>E21</f>
        <v xml:space="preserve"> </v>
      </c>
      <c r="K77" s="35"/>
      <c r="L77" s="39"/>
    </row>
    <row r="78" s="1" customFormat="1" ht="13.65" customHeight="1">
      <c r="B78" s="34"/>
      <c r="C78" s="28" t="s">
        <v>29</v>
      </c>
      <c r="D78" s="35"/>
      <c r="E78" s="35"/>
      <c r="F78" s="23" t="str">
        <f>IF(E18="","",E18)</f>
        <v>Vyplň údaj</v>
      </c>
      <c r="G78" s="35"/>
      <c r="H78" s="35"/>
      <c r="I78" s="125" t="s">
        <v>34</v>
      </c>
      <c r="J78" s="32" t="str">
        <f>E24</f>
        <v xml:space="preserve"> </v>
      </c>
      <c r="K78" s="35"/>
      <c r="L78" s="39"/>
    </row>
    <row r="79" s="1" customFormat="1" ht="10.32" customHeight="1">
      <c r="B79" s="34"/>
      <c r="C79" s="35"/>
      <c r="D79" s="35"/>
      <c r="E79" s="35"/>
      <c r="F79" s="35"/>
      <c r="G79" s="35"/>
      <c r="H79" s="35"/>
      <c r="I79" s="123"/>
      <c r="J79" s="35"/>
      <c r="K79" s="35"/>
      <c r="L79" s="39"/>
    </row>
    <row r="80" s="9" customFormat="1" ht="29.28" customHeight="1">
      <c r="B80" s="171"/>
      <c r="C80" s="172" t="s">
        <v>92</v>
      </c>
      <c r="D80" s="173" t="s">
        <v>55</v>
      </c>
      <c r="E80" s="173" t="s">
        <v>51</v>
      </c>
      <c r="F80" s="173" t="s">
        <v>52</v>
      </c>
      <c r="G80" s="173" t="s">
        <v>93</v>
      </c>
      <c r="H80" s="173" t="s">
        <v>94</v>
      </c>
      <c r="I80" s="174" t="s">
        <v>95</v>
      </c>
      <c r="J80" s="173" t="s">
        <v>86</v>
      </c>
      <c r="K80" s="175" t="s">
        <v>96</v>
      </c>
      <c r="L80" s="176"/>
      <c r="M80" s="84" t="s">
        <v>1</v>
      </c>
      <c r="N80" s="85" t="s">
        <v>40</v>
      </c>
      <c r="O80" s="85" t="s">
        <v>97</v>
      </c>
      <c r="P80" s="85" t="s">
        <v>98</v>
      </c>
      <c r="Q80" s="85" t="s">
        <v>99</v>
      </c>
      <c r="R80" s="85" t="s">
        <v>100</v>
      </c>
      <c r="S80" s="85" t="s">
        <v>101</v>
      </c>
      <c r="T80" s="86" t="s">
        <v>102</v>
      </c>
    </row>
    <row r="81" s="1" customFormat="1" ht="22.8" customHeight="1">
      <c r="B81" s="34"/>
      <c r="C81" s="91" t="s">
        <v>103</v>
      </c>
      <c r="D81" s="35"/>
      <c r="E81" s="35"/>
      <c r="F81" s="35"/>
      <c r="G81" s="35"/>
      <c r="H81" s="35"/>
      <c r="I81" s="123"/>
      <c r="J81" s="177">
        <f>BK81</f>
        <v>0</v>
      </c>
      <c r="K81" s="35"/>
      <c r="L81" s="39"/>
      <c r="M81" s="87"/>
      <c r="N81" s="88"/>
      <c r="O81" s="88"/>
      <c r="P81" s="178">
        <f>P82</f>
        <v>0</v>
      </c>
      <c r="Q81" s="88"/>
      <c r="R81" s="178">
        <f>R82</f>
        <v>0</v>
      </c>
      <c r="S81" s="88"/>
      <c r="T81" s="179">
        <f>T82</f>
        <v>0</v>
      </c>
      <c r="AT81" s="13" t="s">
        <v>69</v>
      </c>
      <c r="AU81" s="13" t="s">
        <v>88</v>
      </c>
      <c r="BK81" s="180">
        <f>BK82</f>
        <v>0</v>
      </c>
    </row>
    <row r="82" s="10" customFormat="1" ht="25.92" customHeight="1">
      <c r="B82" s="181"/>
      <c r="C82" s="182"/>
      <c r="D82" s="183" t="s">
        <v>69</v>
      </c>
      <c r="E82" s="184" t="s">
        <v>104</v>
      </c>
      <c r="F82" s="184" t="s">
        <v>105</v>
      </c>
      <c r="G82" s="182"/>
      <c r="H82" s="182"/>
      <c r="I82" s="185"/>
      <c r="J82" s="186">
        <f>BK82</f>
        <v>0</v>
      </c>
      <c r="K82" s="182"/>
      <c r="L82" s="187"/>
      <c r="M82" s="188"/>
      <c r="N82" s="189"/>
      <c r="O82" s="189"/>
      <c r="P82" s="190">
        <f>P83</f>
        <v>0</v>
      </c>
      <c r="Q82" s="189"/>
      <c r="R82" s="190">
        <f>R83</f>
        <v>0</v>
      </c>
      <c r="S82" s="189"/>
      <c r="T82" s="191">
        <f>T83</f>
        <v>0</v>
      </c>
      <c r="AR82" s="192" t="s">
        <v>78</v>
      </c>
      <c r="AT82" s="193" t="s">
        <v>69</v>
      </c>
      <c r="AU82" s="193" t="s">
        <v>70</v>
      </c>
      <c r="AY82" s="192" t="s">
        <v>106</v>
      </c>
      <c r="BK82" s="194">
        <f>BK83</f>
        <v>0</v>
      </c>
    </row>
    <row r="83" s="10" customFormat="1" ht="22.8" customHeight="1">
      <c r="B83" s="181"/>
      <c r="C83" s="182"/>
      <c r="D83" s="183" t="s">
        <v>69</v>
      </c>
      <c r="E83" s="195" t="s">
        <v>107</v>
      </c>
      <c r="F83" s="195" t="s">
        <v>108</v>
      </c>
      <c r="G83" s="182"/>
      <c r="H83" s="182"/>
      <c r="I83" s="185"/>
      <c r="J83" s="196">
        <f>BK83</f>
        <v>0</v>
      </c>
      <c r="K83" s="182"/>
      <c r="L83" s="187"/>
      <c r="M83" s="188"/>
      <c r="N83" s="189"/>
      <c r="O83" s="189"/>
      <c r="P83" s="190">
        <f>SUM(P84:P105)</f>
        <v>0</v>
      </c>
      <c r="Q83" s="189"/>
      <c r="R83" s="190">
        <f>SUM(R84:R105)</f>
        <v>0</v>
      </c>
      <c r="S83" s="189"/>
      <c r="T83" s="191">
        <f>SUM(T84:T105)</f>
        <v>0</v>
      </c>
      <c r="AR83" s="192" t="s">
        <v>78</v>
      </c>
      <c r="AT83" s="193" t="s">
        <v>69</v>
      </c>
      <c r="AU83" s="193" t="s">
        <v>78</v>
      </c>
      <c r="AY83" s="192" t="s">
        <v>106</v>
      </c>
      <c r="BK83" s="194">
        <f>SUM(BK84:BK105)</f>
        <v>0</v>
      </c>
    </row>
    <row r="84" s="1" customFormat="1" ht="22.5" customHeight="1">
      <c r="B84" s="34"/>
      <c r="C84" s="197" t="s">
        <v>78</v>
      </c>
      <c r="D84" s="197" t="s">
        <v>109</v>
      </c>
      <c r="E84" s="198" t="s">
        <v>110</v>
      </c>
      <c r="F84" s="199" t="s">
        <v>111</v>
      </c>
      <c r="G84" s="200" t="s">
        <v>112</v>
      </c>
      <c r="H84" s="201">
        <v>29150</v>
      </c>
      <c r="I84" s="202"/>
      <c r="J84" s="203">
        <f>ROUND(I84*H84,2)</f>
        <v>0</v>
      </c>
      <c r="K84" s="199" t="s">
        <v>113</v>
      </c>
      <c r="L84" s="39"/>
      <c r="M84" s="204" t="s">
        <v>1</v>
      </c>
      <c r="N84" s="205" t="s">
        <v>41</v>
      </c>
      <c r="O84" s="75"/>
      <c r="P84" s="206">
        <f>O84*H84</f>
        <v>0</v>
      </c>
      <c r="Q84" s="206">
        <v>0</v>
      </c>
      <c r="R84" s="206">
        <f>Q84*H84</f>
        <v>0</v>
      </c>
      <c r="S84" s="206">
        <v>0</v>
      </c>
      <c r="T84" s="207">
        <f>S84*H84</f>
        <v>0</v>
      </c>
      <c r="AR84" s="13" t="s">
        <v>114</v>
      </c>
      <c r="AT84" s="13" t="s">
        <v>109</v>
      </c>
      <c r="AU84" s="13" t="s">
        <v>80</v>
      </c>
      <c r="AY84" s="13" t="s">
        <v>106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3" t="s">
        <v>78</v>
      </c>
      <c r="BK84" s="208">
        <f>ROUND(I84*H84,2)</f>
        <v>0</v>
      </c>
      <c r="BL84" s="13" t="s">
        <v>114</v>
      </c>
      <c r="BM84" s="13" t="s">
        <v>115</v>
      </c>
    </row>
    <row r="85" s="1" customFormat="1">
      <c r="B85" s="34"/>
      <c r="C85" s="35"/>
      <c r="D85" s="209" t="s">
        <v>116</v>
      </c>
      <c r="E85" s="35"/>
      <c r="F85" s="210" t="s">
        <v>117</v>
      </c>
      <c r="G85" s="35"/>
      <c r="H85" s="35"/>
      <c r="I85" s="123"/>
      <c r="J85" s="35"/>
      <c r="K85" s="35"/>
      <c r="L85" s="39"/>
      <c r="M85" s="211"/>
      <c r="N85" s="75"/>
      <c r="O85" s="75"/>
      <c r="P85" s="75"/>
      <c r="Q85" s="75"/>
      <c r="R85" s="75"/>
      <c r="S85" s="75"/>
      <c r="T85" s="76"/>
      <c r="AT85" s="13" t="s">
        <v>116</v>
      </c>
      <c r="AU85" s="13" t="s">
        <v>80</v>
      </c>
    </row>
    <row r="86" s="11" customFormat="1">
      <c r="B86" s="212"/>
      <c r="C86" s="213"/>
      <c r="D86" s="209" t="s">
        <v>118</v>
      </c>
      <c r="E86" s="214" t="s">
        <v>1</v>
      </c>
      <c r="F86" s="215" t="s">
        <v>119</v>
      </c>
      <c r="G86" s="213"/>
      <c r="H86" s="216">
        <v>29150</v>
      </c>
      <c r="I86" s="217"/>
      <c r="J86" s="213"/>
      <c r="K86" s="213"/>
      <c r="L86" s="218"/>
      <c r="M86" s="219"/>
      <c r="N86" s="220"/>
      <c r="O86" s="220"/>
      <c r="P86" s="220"/>
      <c r="Q86" s="220"/>
      <c r="R86" s="220"/>
      <c r="S86" s="220"/>
      <c r="T86" s="221"/>
      <c r="AT86" s="222" t="s">
        <v>118</v>
      </c>
      <c r="AU86" s="222" t="s">
        <v>80</v>
      </c>
      <c r="AV86" s="11" t="s">
        <v>80</v>
      </c>
      <c r="AW86" s="11" t="s">
        <v>33</v>
      </c>
      <c r="AX86" s="11" t="s">
        <v>78</v>
      </c>
      <c r="AY86" s="222" t="s">
        <v>106</v>
      </c>
    </row>
    <row r="87" s="1" customFormat="1" ht="22.5" customHeight="1">
      <c r="B87" s="34"/>
      <c r="C87" s="197" t="s">
        <v>80</v>
      </c>
      <c r="D87" s="197" t="s">
        <v>109</v>
      </c>
      <c r="E87" s="198" t="s">
        <v>120</v>
      </c>
      <c r="F87" s="199" t="s">
        <v>121</v>
      </c>
      <c r="G87" s="200" t="s">
        <v>112</v>
      </c>
      <c r="H87" s="201">
        <v>24760</v>
      </c>
      <c r="I87" s="202"/>
      <c r="J87" s="203">
        <f>ROUND(I87*H87,2)</f>
        <v>0</v>
      </c>
      <c r="K87" s="199" t="s">
        <v>113</v>
      </c>
      <c r="L87" s="39"/>
      <c r="M87" s="204" t="s">
        <v>1</v>
      </c>
      <c r="N87" s="205" t="s">
        <v>41</v>
      </c>
      <c r="O87" s="75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AR87" s="13" t="s">
        <v>114</v>
      </c>
      <c r="AT87" s="13" t="s">
        <v>109</v>
      </c>
      <c r="AU87" s="13" t="s">
        <v>80</v>
      </c>
      <c r="AY87" s="13" t="s">
        <v>106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3" t="s">
        <v>78</v>
      </c>
      <c r="BK87" s="208">
        <f>ROUND(I87*H87,2)</f>
        <v>0</v>
      </c>
      <c r="BL87" s="13" t="s">
        <v>114</v>
      </c>
      <c r="BM87" s="13" t="s">
        <v>122</v>
      </c>
    </row>
    <row r="88" s="1" customFormat="1">
      <c r="B88" s="34"/>
      <c r="C88" s="35"/>
      <c r="D88" s="209" t="s">
        <v>116</v>
      </c>
      <c r="E88" s="35"/>
      <c r="F88" s="210" t="s">
        <v>123</v>
      </c>
      <c r="G88" s="35"/>
      <c r="H88" s="35"/>
      <c r="I88" s="123"/>
      <c r="J88" s="35"/>
      <c r="K88" s="35"/>
      <c r="L88" s="39"/>
      <c r="M88" s="211"/>
      <c r="N88" s="75"/>
      <c r="O88" s="75"/>
      <c r="P88" s="75"/>
      <c r="Q88" s="75"/>
      <c r="R88" s="75"/>
      <c r="S88" s="75"/>
      <c r="T88" s="76"/>
      <c r="AT88" s="13" t="s">
        <v>116</v>
      </c>
      <c r="AU88" s="13" t="s">
        <v>80</v>
      </c>
    </row>
    <row r="89" s="11" customFormat="1">
      <c r="B89" s="212"/>
      <c r="C89" s="213"/>
      <c r="D89" s="209" t="s">
        <v>118</v>
      </c>
      <c r="E89" s="214" t="s">
        <v>1</v>
      </c>
      <c r="F89" s="215" t="s">
        <v>124</v>
      </c>
      <c r="G89" s="213"/>
      <c r="H89" s="216">
        <v>24760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AT89" s="222" t="s">
        <v>118</v>
      </c>
      <c r="AU89" s="222" t="s">
        <v>80</v>
      </c>
      <c r="AV89" s="11" t="s">
        <v>80</v>
      </c>
      <c r="AW89" s="11" t="s">
        <v>33</v>
      </c>
      <c r="AX89" s="11" t="s">
        <v>78</v>
      </c>
      <c r="AY89" s="222" t="s">
        <v>106</v>
      </c>
    </row>
    <row r="90" s="1" customFormat="1" ht="22.5" customHeight="1">
      <c r="B90" s="34"/>
      <c r="C90" s="197" t="s">
        <v>125</v>
      </c>
      <c r="D90" s="197" t="s">
        <v>109</v>
      </c>
      <c r="E90" s="198" t="s">
        <v>126</v>
      </c>
      <c r="F90" s="199" t="s">
        <v>127</v>
      </c>
      <c r="G90" s="200" t="s">
        <v>112</v>
      </c>
      <c r="H90" s="201">
        <v>84640</v>
      </c>
      <c r="I90" s="202"/>
      <c r="J90" s="203">
        <f>ROUND(I90*H90,2)</f>
        <v>0</v>
      </c>
      <c r="K90" s="199" t="s">
        <v>113</v>
      </c>
      <c r="L90" s="39"/>
      <c r="M90" s="204" t="s">
        <v>1</v>
      </c>
      <c r="N90" s="205" t="s">
        <v>41</v>
      </c>
      <c r="O90" s="75"/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AR90" s="13" t="s">
        <v>114</v>
      </c>
      <c r="AT90" s="13" t="s">
        <v>109</v>
      </c>
      <c r="AU90" s="13" t="s">
        <v>80</v>
      </c>
      <c r="AY90" s="13" t="s">
        <v>106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3" t="s">
        <v>78</v>
      </c>
      <c r="BK90" s="208">
        <f>ROUND(I90*H90,2)</f>
        <v>0</v>
      </c>
      <c r="BL90" s="13" t="s">
        <v>114</v>
      </c>
      <c r="BM90" s="13" t="s">
        <v>128</v>
      </c>
    </row>
    <row r="91" s="1" customFormat="1">
      <c r="B91" s="34"/>
      <c r="C91" s="35"/>
      <c r="D91" s="209" t="s">
        <v>116</v>
      </c>
      <c r="E91" s="35"/>
      <c r="F91" s="210" t="s">
        <v>129</v>
      </c>
      <c r="G91" s="35"/>
      <c r="H91" s="35"/>
      <c r="I91" s="123"/>
      <c r="J91" s="35"/>
      <c r="K91" s="35"/>
      <c r="L91" s="39"/>
      <c r="M91" s="211"/>
      <c r="N91" s="75"/>
      <c r="O91" s="75"/>
      <c r="P91" s="75"/>
      <c r="Q91" s="75"/>
      <c r="R91" s="75"/>
      <c r="S91" s="75"/>
      <c r="T91" s="76"/>
      <c r="AT91" s="13" t="s">
        <v>116</v>
      </c>
      <c r="AU91" s="13" t="s">
        <v>80</v>
      </c>
    </row>
    <row r="92" s="11" customFormat="1">
      <c r="B92" s="212"/>
      <c r="C92" s="213"/>
      <c r="D92" s="209" t="s">
        <v>118</v>
      </c>
      <c r="E92" s="214" t="s">
        <v>1</v>
      </c>
      <c r="F92" s="215" t="s">
        <v>130</v>
      </c>
      <c r="G92" s="213"/>
      <c r="H92" s="216">
        <v>84640</v>
      </c>
      <c r="I92" s="217"/>
      <c r="J92" s="213"/>
      <c r="K92" s="213"/>
      <c r="L92" s="218"/>
      <c r="M92" s="219"/>
      <c r="N92" s="220"/>
      <c r="O92" s="220"/>
      <c r="P92" s="220"/>
      <c r="Q92" s="220"/>
      <c r="R92" s="220"/>
      <c r="S92" s="220"/>
      <c r="T92" s="221"/>
      <c r="AT92" s="222" t="s">
        <v>118</v>
      </c>
      <c r="AU92" s="222" t="s">
        <v>80</v>
      </c>
      <c r="AV92" s="11" t="s">
        <v>80</v>
      </c>
      <c r="AW92" s="11" t="s">
        <v>33</v>
      </c>
      <c r="AX92" s="11" t="s">
        <v>78</v>
      </c>
      <c r="AY92" s="222" t="s">
        <v>106</v>
      </c>
    </row>
    <row r="93" s="1" customFormat="1" ht="22.5" customHeight="1">
      <c r="B93" s="34"/>
      <c r="C93" s="197" t="s">
        <v>114</v>
      </c>
      <c r="D93" s="197" t="s">
        <v>109</v>
      </c>
      <c r="E93" s="198" t="s">
        <v>131</v>
      </c>
      <c r="F93" s="199" t="s">
        <v>132</v>
      </c>
      <c r="G93" s="200" t="s">
        <v>112</v>
      </c>
      <c r="H93" s="201">
        <v>7650</v>
      </c>
      <c r="I93" s="202"/>
      <c r="J93" s="203">
        <f>ROUND(I93*H93,2)</f>
        <v>0</v>
      </c>
      <c r="K93" s="199" t="s">
        <v>113</v>
      </c>
      <c r="L93" s="39"/>
      <c r="M93" s="204" t="s">
        <v>1</v>
      </c>
      <c r="N93" s="205" t="s">
        <v>41</v>
      </c>
      <c r="O93" s="75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AR93" s="13" t="s">
        <v>114</v>
      </c>
      <c r="AT93" s="13" t="s">
        <v>109</v>
      </c>
      <c r="AU93" s="13" t="s">
        <v>80</v>
      </c>
      <c r="AY93" s="13" t="s">
        <v>106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3" t="s">
        <v>78</v>
      </c>
      <c r="BK93" s="208">
        <f>ROUND(I93*H93,2)</f>
        <v>0</v>
      </c>
      <c r="BL93" s="13" t="s">
        <v>114</v>
      </c>
      <c r="BM93" s="13" t="s">
        <v>133</v>
      </c>
    </row>
    <row r="94" s="1" customFormat="1">
      <c r="B94" s="34"/>
      <c r="C94" s="35"/>
      <c r="D94" s="209" t="s">
        <v>116</v>
      </c>
      <c r="E94" s="35"/>
      <c r="F94" s="210" t="s">
        <v>134</v>
      </c>
      <c r="G94" s="35"/>
      <c r="H94" s="35"/>
      <c r="I94" s="123"/>
      <c r="J94" s="35"/>
      <c r="K94" s="35"/>
      <c r="L94" s="39"/>
      <c r="M94" s="211"/>
      <c r="N94" s="75"/>
      <c r="O94" s="75"/>
      <c r="P94" s="75"/>
      <c r="Q94" s="75"/>
      <c r="R94" s="75"/>
      <c r="S94" s="75"/>
      <c r="T94" s="76"/>
      <c r="AT94" s="13" t="s">
        <v>116</v>
      </c>
      <c r="AU94" s="13" t="s">
        <v>80</v>
      </c>
    </row>
    <row r="95" s="11" customFormat="1">
      <c r="B95" s="212"/>
      <c r="C95" s="213"/>
      <c r="D95" s="209" t="s">
        <v>118</v>
      </c>
      <c r="E95" s="214" t="s">
        <v>1</v>
      </c>
      <c r="F95" s="215" t="s">
        <v>135</v>
      </c>
      <c r="G95" s="213"/>
      <c r="H95" s="216">
        <v>7650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118</v>
      </c>
      <c r="AU95" s="222" t="s">
        <v>80</v>
      </c>
      <c r="AV95" s="11" t="s">
        <v>80</v>
      </c>
      <c r="AW95" s="11" t="s">
        <v>33</v>
      </c>
      <c r="AX95" s="11" t="s">
        <v>78</v>
      </c>
      <c r="AY95" s="222" t="s">
        <v>106</v>
      </c>
    </row>
    <row r="96" s="1" customFormat="1" ht="22.5" customHeight="1">
      <c r="B96" s="34"/>
      <c r="C96" s="197" t="s">
        <v>107</v>
      </c>
      <c r="D96" s="197" t="s">
        <v>109</v>
      </c>
      <c r="E96" s="198" t="s">
        <v>136</v>
      </c>
      <c r="F96" s="199" t="s">
        <v>137</v>
      </c>
      <c r="G96" s="200" t="s">
        <v>112</v>
      </c>
      <c r="H96" s="201">
        <v>23080</v>
      </c>
      <c r="I96" s="202"/>
      <c r="J96" s="203">
        <f>ROUND(I96*H96,2)</f>
        <v>0</v>
      </c>
      <c r="K96" s="199" t="s">
        <v>113</v>
      </c>
      <c r="L96" s="39"/>
      <c r="M96" s="204" t="s">
        <v>1</v>
      </c>
      <c r="N96" s="205" t="s">
        <v>41</v>
      </c>
      <c r="O96" s="75"/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AR96" s="13" t="s">
        <v>114</v>
      </c>
      <c r="AT96" s="13" t="s">
        <v>109</v>
      </c>
      <c r="AU96" s="13" t="s">
        <v>80</v>
      </c>
      <c r="AY96" s="13" t="s">
        <v>106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3" t="s">
        <v>78</v>
      </c>
      <c r="BK96" s="208">
        <f>ROUND(I96*H96,2)</f>
        <v>0</v>
      </c>
      <c r="BL96" s="13" t="s">
        <v>114</v>
      </c>
      <c r="BM96" s="13" t="s">
        <v>138</v>
      </c>
    </row>
    <row r="97" s="1" customFormat="1">
      <c r="B97" s="34"/>
      <c r="C97" s="35"/>
      <c r="D97" s="209" t="s">
        <v>116</v>
      </c>
      <c r="E97" s="35"/>
      <c r="F97" s="210" t="s">
        <v>139</v>
      </c>
      <c r="G97" s="35"/>
      <c r="H97" s="35"/>
      <c r="I97" s="123"/>
      <c r="J97" s="35"/>
      <c r="K97" s="35"/>
      <c r="L97" s="39"/>
      <c r="M97" s="211"/>
      <c r="N97" s="75"/>
      <c r="O97" s="75"/>
      <c r="P97" s="75"/>
      <c r="Q97" s="75"/>
      <c r="R97" s="75"/>
      <c r="S97" s="75"/>
      <c r="T97" s="76"/>
      <c r="AT97" s="13" t="s">
        <v>116</v>
      </c>
      <c r="AU97" s="13" t="s">
        <v>80</v>
      </c>
    </row>
    <row r="98" s="11" customFormat="1">
      <c r="B98" s="212"/>
      <c r="C98" s="213"/>
      <c r="D98" s="209" t="s">
        <v>118</v>
      </c>
      <c r="E98" s="214" t="s">
        <v>1</v>
      </c>
      <c r="F98" s="215" t="s">
        <v>140</v>
      </c>
      <c r="G98" s="213"/>
      <c r="H98" s="216">
        <v>23080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AT98" s="222" t="s">
        <v>118</v>
      </c>
      <c r="AU98" s="222" t="s">
        <v>80</v>
      </c>
      <c r="AV98" s="11" t="s">
        <v>80</v>
      </c>
      <c r="AW98" s="11" t="s">
        <v>33</v>
      </c>
      <c r="AX98" s="11" t="s">
        <v>78</v>
      </c>
      <c r="AY98" s="222" t="s">
        <v>106</v>
      </c>
    </row>
    <row r="99" s="1" customFormat="1" ht="22.5" customHeight="1">
      <c r="B99" s="34"/>
      <c r="C99" s="197" t="s">
        <v>141</v>
      </c>
      <c r="D99" s="197" t="s">
        <v>109</v>
      </c>
      <c r="E99" s="198" t="s">
        <v>142</v>
      </c>
      <c r="F99" s="199" t="s">
        <v>143</v>
      </c>
      <c r="G99" s="200" t="s">
        <v>144</v>
      </c>
      <c r="H99" s="201">
        <v>10</v>
      </c>
      <c r="I99" s="202"/>
      <c r="J99" s="203">
        <f>ROUND(I99*H99,2)</f>
        <v>0</v>
      </c>
      <c r="K99" s="199" t="s">
        <v>113</v>
      </c>
      <c r="L99" s="39"/>
      <c r="M99" s="204" t="s">
        <v>1</v>
      </c>
      <c r="N99" s="205" t="s">
        <v>41</v>
      </c>
      <c r="O99" s="75"/>
      <c r="P99" s="206">
        <f>O99*H99</f>
        <v>0</v>
      </c>
      <c r="Q99" s="206">
        <v>0</v>
      </c>
      <c r="R99" s="206">
        <f>Q99*H99</f>
        <v>0</v>
      </c>
      <c r="S99" s="206">
        <v>0</v>
      </c>
      <c r="T99" s="207">
        <f>S99*H99</f>
        <v>0</v>
      </c>
      <c r="AR99" s="13" t="s">
        <v>114</v>
      </c>
      <c r="AT99" s="13" t="s">
        <v>109</v>
      </c>
      <c r="AU99" s="13" t="s">
        <v>80</v>
      </c>
      <c r="AY99" s="13" t="s">
        <v>106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3" t="s">
        <v>78</v>
      </c>
      <c r="BK99" s="208">
        <f>ROUND(I99*H99,2)</f>
        <v>0</v>
      </c>
      <c r="BL99" s="13" t="s">
        <v>114</v>
      </c>
      <c r="BM99" s="13" t="s">
        <v>145</v>
      </c>
    </row>
    <row r="100" s="1" customFormat="1">
      <c r="B100" s="34"/>
      <c r="C100" s="35"/>
      <c r="D100" s="209" t="s">
        <v>116</v>
      </c>
      <c r="E100" s="35"/>
      <c r="F100" s="210" t="s">
        <v>146</v>
      </c>
      <c r="G100" s="35"/>
      <c r="H100" s="35"/>
      <c r="I100" s="123"/>
      <c r="J100" s="35"/>
      <c r="K100" s="35"/>
      <c r="L100" s="39"/>
      <c r="M100" s="211"/>
      <c r="N100" s="75"/>
      <c r="O100" s="75"/>
      <c r="P100" s="75"/>
      <c r="Q100" s="75"/>
      <c r="R100" s="75"/>
      <c r="S100" s="75"/>
      <c r="T100" s="76"/>
      <c r="AT100" s="13" t="s">
        <v>116</v>
      </c>
      <c r="AU100" s="13" t="s">
        <v>80</v>
      </c>
    </row>
    <row r="101" s="11" customFormat="1">
      <c r="B101" s="212"/>
      <c r="C101" s="213"/>
      <c r="D101" s="209" t="s">
        <v>118</v>
      </c>
      <c r="E101" s="214" t="s">
        <v>1</v>
      </c>
      <c r="F101" s="215" t="s">
        <v>147</v>
      </c>
      <c r="G101" s="213"/>
      <c r="H101" s="216">
        <v>10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118</v>
      </c>
      <c r="AU101" s="222" t="s">
        <v>80</v>
      </c>
      <c r="AV101" s="11" t="s">
        <v>80</v>
      </c>
      <c r="AW101" s="11" t="s">
        <v>33</v>
      </c>
      <c r="AX101" s="11" t="s">
        <v>78</v>
      </c>
      <c r="AY101" s="222" t="s">
        <v>106</v>
      </c>
    </row>
    <row r="102" s="1" customFormat="1" ht="22.5" customHeight="1">
      <c r="B102" s="34"/>
      <c r="C102" s="197" t="s">
        <v>148</v>
      </c>
      <c r="D102" s="197" t="s">
        <v>109</v>
      </c>
      <c r="E102" s="198" t="s">
        <v>149</v>
      </c>
      <c r="F102" s="199" t="s">
        <v>150</v>
      </c>
      <c r="G102" s="200" t="s">
        <v>151</v>
      </c>
      <c r="H102" s="201">
        <v>2</v>
      </c>
      <c r="I102" s="202"/>
      <c r="J102" s="203">
        <f>ROUND(I102*H102,2)</f>
        <v>0</v>
      </c>
      <c r="K102" s="199" t="s">
        <v>113</v>
      </c>
      <c r="L102" s="39"/>
      <c r="M102" s="204" t="s">
        <v>1</v>
      </c>
      <c r="N102" s="205" t="s">
        <v>41</v>
      </c>
      <c r="O102" s="75"/>
      <c r="P102" s="206">
        <f>O102*H102</f>
        <v>0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AR102" s="13" t="s">
        <v>114</v>
      </c>
      <c r="AT102" s="13" t="s">
        <v>109</v>
      </c>
      <c r="AU102" s="13" t="s">
        <v>80</v>
      </c>
      <c r="AY102" s="13" t="s">
        <v>106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3" t="s">
        <v>78</v>
      </c>
      <c r="BK102" s="208">
        <f>ROUND(I102*H102,2)</f>
        <v>0</v>
      </c>
      <c r="BL102" s="13" t="s">
        <v>114</v>
      </c>
      <c r="BM102" s="13" t="s">
        <v>152</v>
      </c>
    </row>
    <row r="103" s="1" customFormat="1">
      <c r="B103" s="34"/>
      <c r="C103" s="35"/>
      <c r="D103" s="209" t="s">
        <v>116</v>
      </c>
      <c r="E103" s="35"/>
      <c r="F103" s="210" t="s">
        <v>153</v>
      </c>
      <c r="G103" s="35"/>
      <c r="H103" s="35"/>
      <c r="I103" s="123"/>
      <c r="J103" s="35"/>
      <c r="K103" s="35"/>
      <c r="L103" s="39"/>
      <c r="M103" s="211"/>
      <c r="N103" s="75"/>
      <c r="O103" s="75"/>
      <c r="P103" s="75"/>
      <c r="Q103" s="75"/>
      <c r="R103" s="75"/>
      <c r="S103" s="75"/>
      <c r="T103" s="76"/>
      <c r="AT103" s="13" t="s">
        <v>116</v>
      </c>
      <c r="AU103" s="13" t="s">
        <v>80</v>
      </c>
    </row>
    <row r="104" s="1" customFormat="1" ht="22.5" customHeight="1">
      <c r="B104" s="34"/>
      <c r="C104" s="197" t="s">
        <v>154</v>
      </c>
      <c r="D104" s="197" t="s">
        <v>109</v>
      </c>
      <c r="E104" s="198" t="s">
        <v>155</v>
      </c>
      <c r="F104" s="199" t="s">
        <v>156</v>
      </c>
      <c r="G104" s="200" t="s">
        <v>151</v>
      </c>
      <c r="H104" s="201">
        <v>2</v>
      </c>
      <c r="I104" s="202"/>
      <c r="J104" s="203">
        <f>ROUND(I104*H104,2)</f>
        <v>0</v>
      </c>
      <c r="K104" s="199" t="s">
        <v>113</v>
      </c>
      <c r="L104" s="39"/>
      <c r="M104" s="204" t="s">
        <v>1</v>
      </c>
      <c r="N104" s="205" t="s">
        <v>41</v>
      </c>
      <c r="O104" s="75"/>
      <c r="P104" s="206">
        <f>O104*H104</f>
        <v>0</v>
      </c>
      <c r="Q104" s="206">
        <v>0</v>
      </c>
      <c r="R104" s="206">
        <f>Q104*H104</f>
        <v>0</v>
      </c>
      <c r="S104" s="206">
        <v>0</v>
      </c>
      <c r="T104" s="207">
        <f>S104*H104</f>
        <v>0</v>
      </c>
      <c r="AR104" s="13" t="s">
        <v>114</v>
      </c>
      <c r="AT104" s="13" t="s">
        <v>109</v>
      </c>
      <c r="AU104" s="13" t="s">
        <v>80</v>
      </c>
      <c r="AY104" s="13" t="s">
        <v>106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3" t="s">
        <v>78</v>
      </c>
      <c r="BK104" s="208">
        <f>ROUND(I104*H104,2)</f>
        <v>0</v>
      </c>
      <c r="BL104" s="13" t="s">
        <v>114</v>
      </c>
      <c r="BM104" s="13" t="s">
        <v>157</v>
      </c>
    </row>
    <row r="105" s="1" customFormat="1">
      <c r="B105" s="34"/>
      <c r="C105" s="35"/>
      <c r="D105" s="209" t="s">
        <v>116</v>
      </c>
      <c r="E105" s="35"/>
      <c r="F105" s="210" t="s">
        <v>158</v>
      </c>
      <c r="G105" s="35"/>
      <c r="H105" s="35"/>
      <c r="I105" s="123"/>
      <c r="J105" s="35"/>
      <c r="K105" s="35"/>
      <c r="L105" s="39"/>
      <c r="M105" s="223"/>
      <c r="N105" s="224"/>
      <c r="O105" s="224"/>
      <c r="P105" s="224"/>
      <c r="Q105" s="224"/>
      <c r="R105" s="224"/>
      <c r="S105" s="224"/>
      <c r="T105" s="225"/>
      <c r="AT105" s="13" t="s">
        <v>116</v>
      </c>
      <c r="AU105" s="13" t="s">
        <v>80</v>
      </c>
    </row>
    <row r="106" s="1" customFormat="1" ht="6.96" customHeight="1">
      <c r="B106" s="53"/>
      <c r="C106" s="54"/>
      <c r="D106" s="54"/>
      <c r="E106" s="54"/>
      <c r="F106" s="54"/>
      <c r="G106" s="54"/>
      <c r="H106" s="54"/>
      <c r="I106" s="147"/>
      <c r="J106" s="54"/>
      <c r="K106" s="54"/>
      <c r="L106" s="39"/>
    </row>
  </sheetData>
  <sheetProtection sheet="1" autoFilter="0" formatColumns="0" formatRows="0" objects="1" scenarios="1" spinCount="100000" saltValue="ihqyCwPdegnF+JXfRvRcXdxXLWeJHNPRVWLIacS8mCFerag89o77eYdo+L5DOyP/9sIPcjvX736X1iGenzBciA==" hashValue="K7eDz5VJon0wmxxpj6QVquKNKns7cMK/4mO3+v+5dUKuiMe8Kr7Wb8f46A+vcdkXBruUjFuWX7RaGLfbpaVUgA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2019-04-03T06:47:31Z</dcterms:created>
  <dcterms:modified xsi:type="dcterms:W3CDTF">2019-04-03T06:47:33Z</dcterms:modified>
</cp:coreProperties>
</file>